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9155" windowHeight="84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6" i="1" l="1"/>
  <c r="M7" i="1"/>
  <c r="O7" i="1" s="1"/>
  <c r="M8" i="1"/>
  <c r="P8" i="1" s="1"/>
  <c r="R8" i="1" s="1"/>
  <c r="M9" i="1"/>
  <c r="M10" i="1"/>
  <c r="M11" i="1"/>
  <c r="M12" i="1"/>
  <c r="P12" i="1" s="1"/>
  <c r="R12" i="1" s="1"/>
  <c r="M13" i="1"/>
  <c r="P13" i="1" s="1"/>
  <c r="R13" i="1" s="1"/>
  <c r="M14" i="1"/>
  <c r="M15" i="1"/>
  <c r="M16" i="1"/>
  <c r="P16" i="1" s="1"/>
  <c r="R16" i="1" s="1"/>
  <c r="M17" i="1"/>
  <c r="P17" i="1" s="1"/>
  <c r="R17" i="1" s="1"/>
  <c r="M18" i="1"/>
  <c r="O18" i="1" s="1"/>
  <c r="M19" i="1"/>
  <c r="M20" i="1"/>
  <c r="P20" i="1" s="1"/>
  <c r="R20" i="1" s="1"/>
  <c r="M21" i="1"/>
  <c r="O21" i="1" s="1"/>
  <c r="M22" i="1"/>
  <c r="M23" i="1"/>
  <c r="M24" i="1"/>
  <c r="P24" i="1" s="1"/>
  <c r="R24" i="1" s="1"/>
  <c r="M25" i="1"/>
  <c r="P25" i="1" s="1"/>
  <c r="R25" i="1" s="1"/>
  <c r="M26" i="1"/>
  <c r="M27" i="1"/>
  <c r="M28" i="1"/>
  <c r="P28" i="1" s="1"/>
  <c r="R28" i="1" s="1"/>
  <c r="M29" i="1"/>
  <c r="P29" i="1" s="1"/>
  <c r="R29" i="1" s="1"/>
  <c r="M5" i="1"/>
  <c r="P5" i="1" s="1"/>
  <c r="R5" i="1" s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5" i="1"/>
  <c r="P11" i="1"/>
  <c r="R11" i="1" s="1"/>
  <c r="P6" i="1"/>
  <c r="R6" i="1" s="1"/>
  <c r="P7" i="1"/>
  <c r="P9" i="1"/>
  <c r="P10" i="1"/>
  <c r="R10" i="1" s="1"/>
  <c r="P14" i="1"/>
  <c r="R14" i="1" s="1"/>
  <c r="P15" i="1"/>
  <c r="R15" i="1" s="1"/>
  <c r="P18" i="1"/>
  <c r="R18" i="1" s="1"/>
  <c r="P19" i="1"/>
  <c r="R19" i="1" s="1"/>
  <c r="P22" i="1"/>
  <c r="R22" i="1" s="1"/>
  <c r="P23" i="1"/>
  <c r="R23" i="1" s="1"/>
  <c r="P26" i="1"/>
  <c r="R26" i="1" s="1"/>
  <c r="P27" i="1"/>
  <c r="R27" i="1" s="1"/>
  <c r="R7" i="1"/>
  <c r="R9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5" i="1"/>
  <c r="O16" i="1"/>
  <c r="O23" i="1"/>
  <c r="O24" i="1"/>
  <c r="O28" i="1"/>
  <c r="O6" i="1"/>
  <c r="O9" i="1"/>
  <c r="O10" i="1"/>
  <c r="O11" i="1"/>
  <c r="O12" i="1"/>
  <c r="O13" i="1"/>
  <c r="O14" i="1"/>
  <c r="O17" i="1"/>
  <c r="O25" i="1"/>
  <c r="O26" i="1"/>
  <c r="O27" i="1"/>
  <c r="I34" i="1"/>
  <c r="I33" i="1"/>
  <c r="I32" i="1"/>
  <c r="L34" i="1"/>
  <c r="J34" i="1"/>
  <c r="L33" i="1"/>
  <c r="J33" i="1"/>
  <c r="J32" i="1"/>
  <c r="L31" i="1"/>
  <c r="D34" i="1"/>
  <c r="E34" i="1"/>
  <c r="E33" i="1"/>
  <c r="D33" i="1"/>
  <c r="E32" i="1"/>
  <c r="D32" i="1"/>
  <c r="E3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5" i="1"/>
  <c r="O8" i="1" l="1"/>
  <c r="O29" i="1"/>
  <c r="P21" i="1"/>
  <c r="R21" i="1" s="1"/>
  <c r="O5" i="1"/>
  <c r="O15" i="1"/>
  <c r="O22" i="1"/>
  <c r="O20" i="1"/>
  <c r="O19" i="1"/>
</calcChain>
</file>

<file path=xl/sharedStrings.xml><?xml version="1.0" encoding="utf-8"?>
<sst xmlns="http://schemas.openxmlformats.org/spreadsheetml/2006/main" count="52" uniqueCount="51">
  <si>
    <t>Titik</t>
  </si>
  <si>
    <t>Benang</t>
  </si>
  <si>
    <t>Sudut</t>
  </si>
  <si>
    <t>Horizontal</t>
  </si>
  <si>
    <t>Vertikal</t>
  </si>
  <si>
    <t>Derajat</t>
  </si>
  <si>
    <t>Menit</t>
  </si>
  <si>
    <t>Detik</t>
  </si>
  <si>
    <t>L (mm)</t>
  </si>
  <si>
    <t>B.Atas</t>
  </si>
  <si>
    <t>B.Tengah</t>
  </si>
  <si>
    <t>B.Bawah</t>
  </si>
  <si>
    <t>(BA-BB).100</t>
  </si>
  <si>
    <t>Jarak (mm)</t>
  </si>
  <si>
    <r>
      <t>L.Sinus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α</t>
    </r>
  </si>
  <si>
    <t>∆H (mm)</t>
  </si>
  <si>
    <t>½ L. Sinus 2 α</t>
  </si>
  <si>
    <t>∆M (mm)</t>
  </si>
  <si>
    <t>Tinggi alat - BT</t>
  </si>
  <si>
    <t>H (mm)</t>
  </si>
  <si>
    <t>∆H + ∆M</t>
  </si>
  <si>
    <t>Tinggi titik (mm)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</si>
  <si>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</si>
  <si>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</si>
  <si>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</si>
  <si>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</si>
  <si>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</si>
  <si>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</si>
  <si>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</si>
  <si>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</si>
  <si>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</si>
  <si>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</si>
  <si>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</si>
  <si>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</si>
  <si>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</si>
  <si>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</si>
  <si>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</si>
  <si>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</si>
  <si>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</si>
  <si>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</si>
  <si>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</si>
  <si>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</si>
  <si>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</si>
  <si>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</si>
  <si>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</si>
  <si>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</si>
  <si>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</si>
  <si>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Total Horizon</t>
  </si>
  <si>
    <t>Radian</t>
  </si>
  <si>
    <t>Total Vertikal</t>
  </si>
  <si>
    <t>Tinggi Alat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</si>
</sst>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4"/>
  <sheetViews>
    <sheetView tabSelected="1" topLeftCell="F1" workbookViewId="0">
      <selection activeCell="S5" sqref="S5"/>
    </sheetView>
  </sheetViews>
  <sheetFormatPr defaultRowHeight="15" x14ac:dyDescent="0.25"/>
  <cols>
    <col min="1" max="1" width="6.140625" customWidth="1"/>
    <col min="2" max="2" width="10.140625" customWidth="1"/>
    <col min="3" max="3" width="10.28515625" customWidth="1"/>
    <col min="4" max="6" width="10" customWidth="1"/>
    <col min="7" max="7" width="10.140625" bestFit="1" customWidth="1"/>
    <col min="8" max="9" width="10.140625" customWidth="1"/>
    <col min="10" max="10" width="12.85546875" bestFit="1" customWidth="1"/>
    <col min="11" max="11" width="12.85546875" customWidth="1"/>
    <col min="12" max="12" width="12.85546875" bestFit="1" customWidth="1"/>
    <col min="13" max="13" width="12" customWidth="1"/>
    <col min="14" max="16" width="14.28515625" customWidth="1"/>
    <col min="17" max="17" width="14.5703125" bestFit="1" customWidth="1"/>
    <col min="18" max="18" width="12.85546875" customWidth="1"/>
    <col min="19" max="19" width="15.7109375" bestFit="1" customWidth="1"/>
  </cols>
  <sheetData>
    <row r="1" spans="2:19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9" ht="15.75" x14ac:dyDescent="0.25">
      <c r="B2" s="2" t="s">
        <v>0</v>
      </c>
      <c r="C2" s="9" t="s">
        <v>50</v>
      </c>
      <c r="D2" s="2" t="s">
        <v>1</v>
      </c>
      <c r="E2" s="2"/>
      <c r="F2" s="2"/>
      <c r="G2" s="6" t="s">
        <v>2</v>
      </c>
      <c r="H2" s="7"/>
      <c r="I2" s="7"/>
      <c r="J2" s="7"/>
      <c r="K2" s="7"/>
      <c r="L2" s="7"/>
      <c r="M2" s="8"/>
      <c r="N2" s="3" t="s">
        <v>8</v>
      </c>
      <c r="O2" s="3" t="s">
        <v>13</v>
      </c>
      <c r="P2" s="3" t="s">
        <v>15</v>
      </c>
      <c r="Q2" s="3" t="s">
        <v>17</v>
      </c>
      <c r="R2" s="3" t="s">
        <v>19</v>
      </c>
      <c r="S2" s="2" t="s">
        <v>21</v>
      </c>
    </row>
    <row r="3" spans="2:19" ht="15.75" x14ac:dyDescent="0.25">
      <c r="B3" s="2"/>
      <c r="C3" s="13"/>
      <c r="D3" s="2" t="s">
        <v>9</v>
      </c>
      <c r="E3" s="2" t="s">
        <v>10</v>
      </c>
      <c r="F3" s="2" t="s">
        <v>11</v>
      </c>
      <c r="G3" s="6" t="s">
        <v>3</v>
      </c>
      <c r="H3" s="7"/>
      <c r="I3" s="7"/>
      <c r="J3" s="7"/>
      <c r="K3" s="8"/>
      <c r="L3" s="2" t="s">
        <v>4</v>
      </c>
      <c r="M3" s="2"/>
      <c r="N3" s="2" t="s">
        <v>12</v>
      </c>
      <c r="O3" s="2" t="s">
        <v>14</v>
      </c>
      <c r="P3" s="4" t="s">
        <v>16</v>
      </c>
      <c r="Q3" s="2" t="s">
        <v>18</v>
      </c>
      <c r="R3" s="2" t="s">
        <v>20</v>
      </c>
      <c r="S3" s="2"/>
    </row>
    <row r="4" spans="2:19" ht="15.75" x14ac:dyDescent="0.25">
      <c r="B4" s="2"/>
      <c r="C4" s="10"/>
      <c r="D4" s="2"/>
      <c r="E4" s="2"/>
      <c r="F4" s="2"/>
      <c r="G4" s="3" t="s">
        <v>5</v>
      </c>
      <c r="H4" s="3" t="s">
        <v>6</v>
      </c>
      <c r="I4" s="3" t="s">
        <v>7</v>
      </c>
      <c r="J4" s="5" t="s">
        <v>47</v>
      </c>
      <c r="K4" s="5" t="s">
        <v>48</v>
      </c>
      <c r="L4" s="3" t="s">
        <v>49</v>
      </c>
      <c r="M4" s="3" t="s">
        <v>48</v>
      </c>
      <c r="N4" s="2"/>
      <c r="O4" s="2"/>
      <c r="P4" s="2"/>
      <c r="Q4" s="2"/>
      <c r="R4" s="2"/>
      <c r="S4" s="2"/>
    </row>
    <row r="5" spans="2:19" x14ac:dyDescent="0.25">
      <c r="B5" s="1" t="s">
        <v>22</v>
      </c>
      <c r="C5" s="1">
        <v>127</v>
      </c>
      <c r="D5" s="1">
        <v>144</v>
      </c>
      <c r="E5" s="1">
        <v>141</v>
      </c>
      <c r="F5" s="1">
        <v>138</v>
      </c>
      <c r="G5" s="1">
        <v>14</v>
      </c>
      <c r="H5" s="1">
        <v>31</v>
      </c>
      <c r="I5" s="1">
        <v>35</v>
      </c>
      <c r="J5" s="12">
        <f>G5+H5/60+I5/3600</f>
        <v>14.52638888888889</v>
      </c>
      <c r="K5" s="12">
        <f>RADIANS(J5)</f>
        <v>0.25353331453623185</v>
      </c>
      <c r="L5" s="1">
        <v>90</v>
      </c>
      <c r="M5" s="12">
        <f>RADIANS(L5)</f>
        <v>1.5707963267948966</v>
      </c>
      <c r="N5" s="1">
        <f>(D5-F5)*100</f>
        <v>600</v>
      </c>
      <c r="O5" s="11">
        <f>N5*(SIN(M5))*(SIN(M5))</f>
        <v>600</v>
      </c>
      <c r="P5" s="11">
        <f>(SIN(2*M5))*N5*0.5</f>
        <v>3.67544536472586E-14</v>
      </c>
      <c r="Q5" s="1">
        <f>C5-E5</f>
        <v>-14</v>
      </c>
      <c r="R5" s="11">
        <f>P5+Q5</f>
        <v>-13.999999999999963</v>
      </c>
      <c r="S5" s="1"/>
    </row>
    <row r="6" spans="2:19" x14ac:dyDescent="0.25">
      <c r="B6" s="1" t="s">
        <v>23</v>
      </c>
      <c r="C6" s="1">
        <v>127</v>
      </c>
      <c r="D6" s="1">
        <v>145</v>
      </c>
      <c r="E6" s="1">
        <v>143</v>
      </c>
      <c r="F6" s="1">
        <v>141</v>
      </c>
      <c r="G6" s="1">
        <v>44</v>
      </c>
      <c r="H6" s="1">
        <v>45</v>
      </c>
      <c r="I6" s="1">
        <v>45</v>
      </c>
      <c r="J6" s="12">
        <f t="shared" ref="J6:J29" si="0">G6+H6/60+I6/3600</f>
        <v>44.762500000000003</v>
      </c>
      <c r="K6" s="12">
        <f t="shared" ref="K6:K29" si="1">RADIANS(J6)</f>
        <v>0.78125300642396178</v>
      </c>
      <c r="L6" s="1">
        <v>90</v>
      </c>
      <c r="M6" s="12">
        <f t="shared" ref="M6:M29" si="2">RADIANS(L6)</f>
        <v>1.5707963267948966</v>
      </c>
      <c r="N6" s="1">
        <f t="shared" ref="N6:N29" si="3">(D6-F6)*100</f>
        <v>400</v>
      </c>
      <c r="O6" s="11">
        <f t="shared" ref="O6:O29" si="4">N6*(SIN(M6))*(SIN(M6))</f>
        <v>400</v>
      </c>
      <c r="P6" s="11">
        <f t="shared" ref="P6:P29" si="5">(SIN(2*M6))*N6*0.5</f>
        <v>2.45029690981724E-14</v>
      </c>
      <c r="Q6" s="1">
        <f t="shared" ref="Q6:Q29" si="6">C6-E6</f>
        <v>-16</v>
      </c>
      <c r="R6" s="11">
        <f t="shared" ref="R6:R29" si="7">P6+Q6</f>
        <v>-15.999999999999975</v>
      </c>
      <c r="S6" s="1"/>
    </row>
    <row r="7" spans="2:19" x14ac:dyDescent="0.25">
      <c r="B7" s="1" t="s">
        <v>24</v>
      </c>
      <c r="C7" s="1">
        <v>127</v>
      </c>
      <c r="D7" s="1">
        <v>140</v>
      </c>
      <c r="E7" s="1">
        <v>138</v>
      </c>
      <c r="F7" s="1">
        <v>136</v>
      </c>
      <c r="G7" s="1">
        <v>68</v>
      </c>
      <c r="H7" s="1">
        <v>24</v>
      </c>
      <c r="I7" s="1">
        <v>30</v>
      </c>
      <c r="J7" s="12">
        <f t="shared" si="0"/>
        <v>68.408333333333346</v>
      </c>
      <c r="K7" s="12">
        <f t="shared" si="1"/>
        <v>1.1939506524684544</v>
      </c>
      <c r="L7" s="1">
        <v>90</v>
      </c>
      <c r="M7" s="12">
        <f t="shared" si="2"/>
        <v>1.5707963267948966</v>
      </c>
      <c r="N7" s="1">
        <f t="shared" si="3"/>
        <v>400</v>
      </c>
      <c r="O7" s="11">
        <f t="shared" si="4"/>
        <v>400</v>
      </c>
      <c r="P7" s="11">
        <f t="shared" si="5"/>
        <v>2.45029690981724E-14</v>
      </c>
      <c r="Q7" s="1">
        <f t="shared" si="6"/>
        <v>-11</v>
      </c>
      <c r="R7" s="11">
        <f t="shared" si="7"/>
        <v>-10.999999999999975</v>
      </c>
      <c r="S7" s="1"/>
    </row>
    <row r="8" spans="2:19" x14ac:dyDescent="0.25">
      <c r="B8" s="1" t="s">
        <v>25</v>
      </c>
      <c r="C8" s="1">
        <v>127</v>
      </c>
      <c r="D8" s="1">
        <v>141</v>
      </c>
      <c r="E8" s="1">
        <v>140</v>
      </c>
      <c r="F8" s="1">
        <v>139</v>
      </c>
      <c r="G8" s="1">
        <v>101</v>
      </c>
      <c r="H8" s="1">
        <v>13</v>
      </c>
      <c r="I8" s="1">
        <v>35</v>
      </c>
      <c r="J8" s="12">
        <f t="shared" si="0"/>
        <v>101.22638888888889</v>
      </c>
      <c r="K8" s="12">
        <f t="shared" si="1"/>
        <v>1.7667337760153157</v>
      </c>
      <c r="L8" s="1">
        <v>90</v>
      </c>
      <c r="M8" s="12">
        <f t="shared" si="2"/>
        <v>1.5707963267948966</v>
      </c>
      <c r="N8" s="1">
        <f t="shared" si="3"/>
        <v>200</v>
      </c>
      <c r="O8" s="11">
        <f t="shared" si="4"/>
        <v>200</v>
      </c>
      <c r="P8" s="11">
        <f t="shared" si="5"/>
        <v>1.22514845490862E-14</v>
      </c>
      <c r="Q8" s="1">
        <f t="shared" si="6"/>
        <v>-13</v>
      </c>
      <c r="R8" s="11">
        <f t="shared" si="7"/>
        <v>-12.999999999999988</v>
      </c>
      <c r="S8" s="1"/>
    </row>
    <row r="9" spans="2:19" x14ac:dyDescent="0.25">
      <c r="B9" s="1" t="s">
        <v>26</v>
      </c>
      <c r="C9" s="1">
        <v>127</v>
      </c>
      <c r="D9" s="1">
        <v>145</v>
      </c>
      <c r="E9" s="1">
        <v>143</v>
      </c>
      <c r="F9" s="1">
        <v>141</v>
      </c>
      <c r="G9" s="1">
        <v>147</v>
      </c>
      <c r="H9" s="1">
        <v>29</v>
      </c>
      <c r="I9" s="1">
        <v>0</v>
      </c>
      <c r="J9" s="12">
        <f t="shared" si="0"/>
        <v>147.48333333333332</v>
      </c>
      <c r="K9" s="12">
        <f t="shared" si="1"/>
        <v>2.5740697584829699</v>
      </c>
      <c r="L9" s="1">
        <v>90</v>
      </c>
      <c r="M9" s="12">
        <f t="shared" si="2"/>
        <v>1.5707963267948966</v>
      </c>
      <c r="N9" s="1">
        <f t="shared" si="3"/>
        <v>400</v>
      </c>
      <c r="O9" s="11">
        <f t="shared" si="4"/>
        <v>400</v>
      </c>
      <c r="P9" s="11">
        <f t="shared" si="5"/>
        <v>2.45029690981724E-14</v>
      </c>
      <c r="Q9" s="1">
        <f t="shared" si="6"/>
        <v>-16</v>
      </c>
      <c r="R9" s="11">
        <f t="shared" si="7"/>
        <v>-15.999999999999975</v>
      </c>
      <c r="S9" s="1"/>
    </row>
    <row r="10" spans="2:19" x14ac:dyDescent="0.25">
      <c r="B10" s="1" t="s">
        <v>27</v>
      </c>
      <c r="C10" s="1">
        <v>127</v>
      </c>
      <c r="D10" s="1">
        <v>150</v>
      </c>
      <c r="E10" s="1">
        <v>147</v>
      </c>
      <c r="F10" s="1">
        <v>144</v>
      </c>
      <c r="G10" s="1">
        <v>152</v>
      </c>
      <c r="H10" s="1">
        <v>42</v>
      </c>
      <c r="I10" s="1">
        <v>55</v>
      </c>
      <c r="J10" s="12">
        <f t="shared" si="0"/>
        <v>152.71527777777777</v>
      </c>
      <c r="K10" s="12">
        <f t="shared" si="1"/>
        <v>2.6653844153199513</v>
      </c>
      <c r="L10" s="1">
        <v>90</v>
      </c>
      <c r="M10" s="12">
        <f t="shared" si="2"/>
        <v>1.5707963267948966</v>
      </c>
      <c r="N10" s="1">
        <f t="shared" si="3"/>
        <v>600</v>
      </c>
      <c r="O10" s="11">
        <f t="shared" si="4"/>
        <v>600</v>
      </c>
      <c r="P10" s="11">
        <f t="shared" si="5"/>
        <v>3.67544536472586E-14</v>
      </c>
      <c r="Q10" s="1">
        <f t="shared" si="6"/>
        <v>-20</v>
      </c>
      <c r="R10" s="11">
        <f t="shared" si="7"/>
        <v>-19.999999999999964</v>
      </c>
      <c r="S10" s="1"/>
    </row>
    <row r="11" spans="2:19" x14ac:dyDescent="0.25">
      <c r="B11" s="1" t="s">
        <v>28</v>
      </c>
      <c r="C11" s="1">
        <v>127</v>
      </c>
      <c r="D11" s="1">
        <v>163</v>
      </c>
      <c r="E11" s="1">
        <v>158</v>
      </c>
      <c r="F11" s="1">
        <v>153</v>
      </c>
      <c r="G11" s="1">
        <v>138</v>
      </c>
      <c r="H11" s="1">
        <v>13</v>
      </c>
      <c r="I11" s="1">
        <v>45</v>
      </c>
      <c r="J11" s="12">
        <f t="shared" si="0"/>
        <v>138.22916666666666</v>
      </c>
      <c r="K11" s="12">
        <f t="shared" si="1"/>
        <v>2.4125540806213284</v>
      </c>
      <c r="L11" s="1">
        <v>90</v>
      </c>
      <c r="M11" s="12">
        <f t="shared" si="2"/>
        <v>1.5707963267948966</v>
      </c>
      <c r="N11" s="1">
        <f t="shared" si="3"/>
        <v>1000</v>
      </c>
      <c r="O11" s="11">
        <f t="shared" si="4"/>
        <v>1000</v>
      </c>
      <c r="P11" s="11">
        <f>(SIN(2*M11))*N11*0.5</f>
        <v>6.1257422745431001E-14</v>
      </c>
      <c r="Q11" s="1">
        <f t="shared" si="6"/>
        <v>-31</v>
      </c>
      <c r="R11" s="11">
        <f t="shared" si="7"/>
        <v>-30.99999999999994</v>
      </c>
      <c r="S11" s="1"/>
    </row>
    <row r="12" spans="2:19" x14ac:dyDescent="0.25">
      <c r="B12" s="1" t="s">
        <v>29</v>
      </c>
      <c r="C12" s="1">
        <v>127</v>
      </c>
      <c r="D12" s="1">
        <v>169</v>
      </c>
      <c r="E12" s="1">
        <v>163</v>
      </c>
      <c r="F12" s="1">
        <v>157</v>
      </c>
      <c r="G12" s="1">
        <v>127</v>
      </c>
      <c r="H12" s="1">
        <v>6</v>
      </c>
      <c r="I12" s="1">
        <v>0</v>
      </c>
      <c r="J12" s="12">
        <f t="shared" si="0"/>
        <v>127.1</v>
      </c>
      <c r="K12" s="12">
        <f t="shared" si="1"/>
        <v>2.2183134792847929</v>
      </c>
      <c r="L12" s="1">
        <v>90</v>
      </c>
      <c r="M12" s="12">
        <f t="shared" si="2"/>
        <v>1.5707963267948966</v>
      </c>
      <c r="N12" s="1">
        <f t="shared" si="3"/>
        <v>1200</v>
      </c>
      <c r="O12" s="11">
        <f t="shared" si="4"/>
        <v>1200</v>
      </c>
      <c r="P12" s="11">
        <f t="shared" si="5"/>
        <v>7.3508907294517201E-14</v>
      </c>
      <c r="Q12" s="1">
        <f t="shared" si="6"/>
        <v>-36</v>
      </c>
      <c r="R12" s="11">
        <f t="shared" si="7"/>
        <v>-35.999999999999929</v>
      </c>
      <c r="S12" s="1"/>
    </row>
    <row r="13" spans="2:19" x14ac:dyDescent="0.25">
      <c r="B13" s="1" t="s">
        <v>30</v>
      </c>
      <c r="C13" s="1">
        <v>127</v>
      </c>
      <c r="D13" s="1">
        <v>174</v>
      </c>
      <c r="E13" s="1">
        <v>167</v>
      </c>
      <c r="F13" s="1">
        <v>160</v>
      </c>
      <c r="G13" s="1">
        <v>136</v>
      </c>
      <c r="H13" s="1">
        <v>47</v>
      </c>
      <c r="I13" s="1">
        <v>40</v>
      </c>
      <c r="J13" s="12">
        <f t="shared" si="0"/>
        <v>136.79444444444445</v>
      </c>
      <c r="K13" s="12">
        <f t="shared" si="1"/>
        <v>2.3875134539920211</v>
      </c>
      <c r="L13" s="1">
        <v>90</v>
      </c>
      <c r="M13" s="12">
        <f t="shared" si="2"/>
        <v>1.5707963267948966</v>
      </c>
      <c r="N13" s="1">
        <f t="shared" si="3"/>
        <v>1400</v>
      </c>
      <c r="O13" s="11">
        <f t="shared" si="4"/>
        <v>1400</v>
      </c>
      <c r="P13" s="11">
        <f t="shared" si="5"/>
        <v>8.5760391843603401E-14</v>
      </c>
      <c r="Q13" s="1">
        <f t="shared" si="6"/>
        <v>-40</v>
      </c>
      <c r="R13" s="11">
        <f t="shared" si="7"/>
        <v>-39.999999999999915</v>
      </c>
      <c r="S13" s="1"/>
    </row>
    <row r="14" spans="2:19" x14ac:dyDescent="0.25">
      <c r="B14" s="1" t="s">
        <v>31</v>
      </c>
      <c r="C14" s="1">
        <v>127</v>
      </c>
      <c r="D14" s="1">
        <v>161</v>
      </c>
      <c r="E14" s="1">
        <v>153</v>
      </c>
      <c r="F14" s="1">
        <v>145</v>
      </c>
      <c r="G14" s="1">
        <v>149</v>
      </c>
      <c r="H14" s="1">
        <v>5</v>
      </c>
      <c r="I14" s="1">
        <v>10</v>
      </c>
      <c r="J14" s="12">
        <f t="shared" si="0"/>
        <v>149.08611111111111</v>
      </c>
      <c r="K14" s="12">
        <f t="shared" si="1"/>
        <v>2.6020435078829904</v>
      </c>
      <c r="L14" s="1">
        <v>90</v>
      </c>
      <c r="M14" s="12">
        <f t="shared" si="2"/>
        <v>1.5707963267948966</v>
      </c>
      <c r="N14" s="1">
        <f t="shared" si="3"/>
        <v>1600</v>
      </c>
      <c r="O14" s="11">
        <f t="shared" si="4"/>
        <v>1600</v>
      </c>
      <c r="P14" s="11">
        <f t="shared" si="5"/>
        <v>9.8011876392689601E-14</v>
      </c>
      <c r="Q14" s="1">
        <f t="shared" si="6"/>
        <v>-26</v>
      </c>
      <c r="R14" s="11">
        <f t="shared" si="7"/>
        <v>-25.999999999999901</v>
      </c>
      <c r="S14" s="1"/>
    </row>
    <row r="15" spans="2:19" x14ac:dyDescent="0.25">
      <c r="B15" s="1" t="s">
        <v>32</v>
      </c>
      <c r="C15" s="1">
        <v>127</v>
      </c>
      <c r="D15" s="1">
        <v>215</v>
      </c>
      <c r="E15" s="1">
        <v>207</v>
      </c>
      <c r="F15" s="1">
        <v>198</v>
      </c>
      <c r="G15" s="1">
        <v>152</v>
      </c>
      <c r="H15" s="1">
        <v>19</v>
      </c>
      <c r="I15" s="1">
        <v>5</v>
      </c>
      <c r="J15" s="12">
        <f t="shared" si="0"/>
        <v>152.31805555555556</v>
      </c>
      <c r="K15" s="12">
        <f t="shared" si="1"/>
        <v>2.6584515796800852</v>
      </c>
      <c r="L15" s="1">
        <v>90</v>
      </c>
      <c r="M15" s="12">
        <f t="shared" si="2"/>
        <v>1.5707963267948966</v>
      </c>
      <c r="N15" s="1">
        <f t="shared" si="3"/>
        <v>1700</v>
      </c>
      <c r="O15" s="11">
        <f t="shared" si="4"/>
        <v>1700</v>
      </c>
      <c r="P15" s="11">
        <f t="shared" si="5"/>
        <v>1.041376186672327E-13</v>
      </c>
      <c r="Q15" s="1">
        <f t="shared" si="6"/>
        <v>-80</v>
      </c>
      <c r="R15" s="11">
        <f t="shared" si="7"/>
        <v>-79.999999999999901</v>
      </c>
      <c r="S15" s="1"/>
    </row>
    <row r="16" spans="2:19" x14ac:dyDescent="0.25">
      <c r="B16" s="1" t="s">
        <v>33</v>
      </c>
      <c r="C16" s="1">
        <v>127</v>
      </c>
      <c r="D16" s="1">
        <v>203</v>
      </c>
      <c r="E16" s="1">
        <v>195</v>
      </c>
      <c r="F16" s="1">
        <v>187</v>
      </c>
      <c r="G16" s="1">
        <v>153</v>
      </c>
      <c r="H16" s="1">
        <v>41</v>
      </c>
      <c r="I16" s="1">
        <v>30</v>
      </c>
      <c r="J16" s="12">
        <f t="shared" si="0"/>
        <v>153.69166666666666</v>
      </c>
      <c r="K16" s="12">
        <f t="shared" si="1"/>
        <v>2.6824256162109514</v>
      </c>
      <c r="L16" s="1">
        <v>90</v>
      </c>
      <c r="M16" s="12">
        <f t="shared" si="2"/>
        <v>1.5707963267948966</v>
      </c>
      <c r="N16" s="1">
        <f t="shared" si="3"/>
        <v>1600</v>
      </c>
      <c r="O16" s="11">
        <f t="shared" si="4"/>
        <v>1600</v>
      </c>
      <c r="P16" s="11">
        <f t="shared" si="5"/>
        <v>9.8011876392689601E-14</v>
      </c>
      <c r="Q16" s="1">
        <f t="shared" si="6"/>
        <v>-68</v>
      </c>
      <c r="R16" s="11">
        <f t="shared" si="7"/>
        <v>-67.999999999999901</v>
      </c>
      <c r="S16" s="1"/>
    </row>
    <row r="17" spans="2:19" x14ac:dyDescent="0.25">
      <c r="B17" s="1" t="s">
        <v>34</v>
      </c>
      <c r="C17" s="1">
        <v>127</v>
      </c>
      <c r="D17" s="1">
        <v>245</v>
      </c>
      <c r="E17" s="1">
        <v>237</v>
      </c>
      <c r="F17" s="1">
        <v>229</v>
      </c>
      <c r="G17" s="1">
        <v>154</v>
      </c>
      <c r="H17" s="1">
        <v>57</v>
      </c>
      <c r="I17" s="1">
        <v>30</v>
      </c>
      <c r="J17" s="12">
        <f t="shared" si="0"/>
        <v>154.95833333333331</v>
      </c>
      <c r="K17" s="12">
        <f t="shared" si="1"/>
        <v>2.7045331200695464</v>
      </c>
      <c r="L17" s="1">
        <v>90</v>
      </c>
      <c r="M17" s="12">
        <f t="shared" si="2"/>
        <v>1.5707963267948966</v>
      </c>
      <c r="N17" s="1">
        <f t="shared" si="3"/>
        <v>1600</v>
      </c>
      <c r="O17" s="11">
        <f t="shared" si="4"/>
        <v>1600</v>
      </c>
      <c r="P17" s="11">
        <f t="shared" si="5"/>
        <v>9.8011876392689601E-14</v>
      </c>
      <c r="Q17" s="1">
        <f t="shared" si="6"/>
        <v>-110</v>
      </c>
      <c r="R17" s="11">
        <f t="shared" si="7"/>
        <v>-109.9999999999999</v>
      </c>
      <c r="S17" s="1"/>
    </row>
    <row r="18" spans="2:19" x14ac:dyDescent="0.25">
      <c r="B18" s="1" t="s">
        <v>35</v>
      </c>
      <c r="C18" s="1">
        <v>127</v>
      </c>
      <c r="D18" s="1">
        <v>242</v>
      </c>
      <c r="E18" s="1">
        <v>235</v>
      </c>
      <c r="F18" s="1">
        <v>227</v>
      </c>
      <c r="G18" s="1">
        <v>157</v>
      </c>
      <c r="H18" s="1">
        <v>1</v>
      </c>
      <c r="I18" s="1">
        <v>5</v>
      </c>
      <c r="J18" s="12">
        <f t="shared" si="0"/>
        <v>157.01805555555558</v>
      </c>
      <c r="K18" s="12">
        <f t="shared" si="1"/>
        <v>2.7404820545238189</v>
      </c>
      <c r="L18" s="1">
        <v>90</v>
      </c>
      <c r="M18" s="12">
        <f t="shared" si="2"/>
        <v>1.5707963267948966</v>
      </c>
      <c r="N18" s="1">
        <f t="shared" si="3"/>
        <v>1500</v>
      </c>
      <c r="O18" s="11">
        <f t="shared" si="4"/>
        <v>1500</v>
      </c>
      <c r="P18" s="11">
        <f t="shared" si="5"/>
        <v>9.1886134118146501E-14</v>
      </c>
      <c r="Q18" s="1">
        <f t="shared" si="6"/>
        <v>-108</v>
      </c>
      <c r="R18" s="11">
        <f t="shared" si="7"/>
        <v>-107.99999999999991</v>
      </c>
      <c r="S18" s="1"/>
    </row>
    <row r="19" spans="2:19" x14ac:dyDescent="0.25">
      <c r="B19" s="1" t="s">
        <v>36</v>
      </c>
      <c r="C19" s="1">
        <v>127</v>
      </c>
      <c r="D19" s="1">
        <v>164</v>
      </c>
      <c r="E19" s="1">
        <v>157</v>
      </c>
      <c r="F19" s="1">
        <v>150</v>
      </c>
      <c r="G19" s="1">
        <v>155</v>
      </c>
      <c r="H19" s="1">
        <v>8</v>
      </c>
      <c r="I19" s="1">
        <v>5</v>
      </c>
      <c r="J19" s="12">
        <f t="shared" si="0"/>
        <v>155.13472222222222</v>
      </c>
      <c r="K19" s="12">
        <f t="shared" si="1"/>
        <v>2.7076116869445919</v>
      </c>
      <c r="L19" s="1">
        <v>90</v>
      </c>
      <c r="M19" s="12">
        <f t="shared" si="2"/>
        <v>1.5707963267948966</v>
      </c>
      <c r="N19" s="1">
        <f t="shared" si="3"/>
        <v>1400</v>
      </c>
      <c r="O19" s="11">
        <f t="shared" si="4"/>
        <v>1400</v>
      </c>
      <c r="P19" s="11">
        <f t="shared" si="5"/>
        <v>8.5760391843603401E-14</v>
      </c>
      <c r="Q19" s="1">
        <f t="shared" si="6"/>
        <v>-30</v>
      </c>
      <c r="R19" s="11">
        <f t="shared" si="7"/>
        <v>-29.999999999999915</v>
      </c>
      <c r="S19" s="1"/>
    </row>
    <row r="20" spans="2:19" x14ac:dyDescent="0.25">
      <c r="B20" s="1" t="s">
        <v>37</v>
      </c>
      <c r="C20" s="1">
        <v>127</v>
      </c>
      <c r="D20" s="1">
        <v>246</v>
      </c>
      <c r="E20" s="1">
        <v>239</v>
      </c>
      <c r="F20" s="1">
        <v>232</v>
      </c>
      <c r="G20" s="1">
        <v>173</v>
      </c>
      <c r="H20" s="1">
        <v>13</v>
      </c>
      <c r="I20" s="1">
        <v>25</v>
      </c>
      <c r="J20" s="12">
        <f t="shared" si="0"/>
        <v>173.22361111111113</v>
      </c>
      <c r="K20" s="12">
        <f t="shared" si="1"/>
        <v>3.0233223560831219</v>
      </c>
      <c r="L20" s="1">
        <v>90</v>
      </c>
      <c r="M20" s="12">
        <f t="shared" si="2"/>
        <v>1.5707963267948966</v>
      </c>
      <c r="N20" s="1">
        <f t="shared" si="3"/>
        <v>1400</v>
      </c>
      <c r="O20" s="11">
        <f t="shared" si="4"/>
        <v>1400</v>
      </c>
      <c r="P20" s="11">
        <f t="shared" si="5"/>
        <v>8.5760391843603401E-14</v>
      </c>
      <c r="Q20" s="1">
        <f t="shared" si="6"/>
        <v>-112</v>
      </c>
      <c r="R20" s="11">
        <f t="shared" si="7"/>
        <v>-111.99999999999991</v>
      </c>
      <c r="S20" s="1"/>
    </row>
    <row r="21" spans="2:19" x14ac:dyDescent="0.25">
      <c r="B21" s="1" t="s">
        <v>38</v>
      </c>
      <c r="C21" s="1">
        <v>127</v>
      </c>
      <c r="D21" s="1">
        <v>159</v>
      </c>
      <c r="E21" s="1">
        <v>152</v>
      </c>
      <c r="F21" s="1">
        <v>145</v>
      </c>
      <c r="G21" s="1">
        <v>173</v>
      </c>
      <c r="H21" s="1">
        <v>30</v>
      </c>
      <c r="I21" s="1">
        <v>30</v>
      </c>
      <c r="J21" s="12">
        <f t="shared" si="0"/>
        <v>173.50833333333333</v>
      </c>
      <c r="K21" s="12">
        <f t="shared" si="1"/>
        <v>3.0282916963144944</v>
      </c>
      <c r="L21" s="1">
        <v>90</v>
      </c>
      <c r="M21" s="12">
        <f t="shared" si="2"/>
        <v>1.5707963267948966</v>
      </c>
      <c r="N21" s="1">
        <f t="shared" si="3"/>
        <v>1400</v>
      </c>
      <c r="O21" s="11">
        <f t="shared" si="4"/>
        <v>1400</v>
      </c>
      <c r="P21" s="11">
        <f t="shared" si="5"/>
        <v>8.5760391843603401E-14</v>
      </c>
      <c r="Q21" s="1">
        <f t="shared" si="6"/>
        <v>-25</v>
      </c>
      <c r="R21" s="11">
        <f t="shared" si="7"/>
        <v>-24.999999999999915</v>
      </c>
      <c r="S21" s="1"/>
    </row>
    <row r="22" spans="2:19" x14ac:dyDescent="0.25">
      <c r="B22" s="1" t="s">
        <v>39</v>
      </c>
      <c r="C22" s="1">
        <v>127</v>
      </c>
      <c r="D22" s="1">
        <v>240</v>
      </c>
      <c r="E22" s="1">
        <v>234</v>
      </c>
      <c r="F22" s="1">
        <v>227</v>
      </c>
      <c r="G22" s="1">
        <v>190</v>
      </c>
      <c r="H22" s="1">
        <v>34</v>
      </c>
      <c r="I22" s="1">
        <v>0</v>
      </c>
      <c r="J22" s="12">
        <f t="shared" si="0"/>
        <v>190.56666666666666</v>
      </c>
      <c r="K22" s="12">
        <f t="shared" si="1"/>
        <v>3.3260157778838608</v>
      </c>
      <c r="L22" s="1">
        <v>90</v>
      </c>
      <c r="M22" s="12">
        <f t="shared" si="2"/>
        <v>1.5707963267948966</v>
      </c>
      <c r="N22" s="1">
        <f t="shared" si="3"/>
        <v>1300</v>
      </c>
      <c r="O22" s="11">
        <f t="shared" si="4"/>
        <v>1300</v>
      </c>
      <c r="P22" s="11">
        <f t="shared" si="5"/>
        <v>7.9634649569060301E-14</v>
      </c>
      <c r="Q22" s="1">
        <f t="shared" si="6"/>
        <v>-107</v>
      </c>
      <c r="R22" s="11">
        <f t="shared" si="7"/>
        <v>-106.99999999999991</v>
      </c>
      <c r="S22" s="1"/>
    </row>
    <row r="23" spans="2:19" x14ac:dyDescent="0.25">
      <c r="B23" s="1" t="s">
        <v>40</v>
      </c>
      <c r="C23" s="1">
        <v>127</v>
      </c>
      <c r="D23" s="1">
        <v>160</v>
      </c>
      <c r="E23" s="1">
        <v>154</v>
      </c>
      <c r="F23" s="1">
        <v>147</v>
      </c>
      <c r="G23" s="1">
        <v>190</v>
      </c>
      <c r="H23" s="1">
        <v>6</v>
      </c>
      <c r="I23" s="1">
        <v>40</v>
      </c>
      <c r="J23" s="12">
        <f t="shared" si="0"/>
        <v>190.11111111111111</v>
      </c>
      <c r="K23" s="12">
        <f t="shared" si="1"/>
        <v>3.3180648335136644</v>
      </c>
      <c r="L23" s="1">
        <v>90</v>
      </c>
      <c r="M23" s="12">
        <f t="shared" si="2"/>
        <v>1.5707963267948966</v>
      </c>
      <c r="N23" s="1">
        <f t="shared" si="3"/>
        <v>1300</v>
      </c>
      <c r="O23" s="11">
        <f t="shared" si="4"/>
        <v>1300</v>
      </c>
      <c r="P23" s="11">
        <f t="shared" si="5"/>
        <v>7.9634649569060301E-14</v>
      </c>
      <c r="Q23" s="1">
        <f t="shared" si="6"/>
        <v>-27</v>
      </c>
      <c r="R23" s="11">
        <f t="shared" si="7"/>
        <v>-26.999999999999922</v>
      </c>
      <c r="S23" s="1"/>
    </row>
    <row r="24" spans="2:19" x14ac:dyDescent="0.25">
      <c r="B24" s="1" t="s">
        <v>41</v>
      </c>
      <c r="C24" s="1">
        <v>127</v>
      </c>
      <c r="D24" s="1">
        <v>242</v>
      </c>
      <c r="E24" s="1">
        <v>234</v>
      </c>
      <c r="F24" s="1">
        <v>227</v>
      </c>
      <c r="G24" s="1">
        <v>200</v>
      </c>
      <c r="H24" s="1">
        <v>58</v>
      </c>
      <c r="I24" s="1">
        <v>40</v>
      </c>
      <c r="J24" s="12">
        <f t="shared" si="0"/>
        <v>200.97777777777779</v>
      </c>
      <c r="K24" s="12">
        <f t="shared" si="1"/>
        <v>3.5077239455637148</v>
      </c>
      <c r="L24" s="1">
        <v>90</v>
      </c>
      <c r="M24" s="12">
        <f t="shared" si="2"/>
        <v>1.5707963267948966</v>
      </c>
      <c r="N24" s="1">
        <f t="shared" si="3"/>
        <v>1500</v>
      </c>
      <c r="O24" s="11">
        <f t="shared" si="4"/>
        <v>1500</v>
      </c>
      <c r="P24" s="11">
        <f t="shared" si="5"/>
        <v>9.1886134118146501E-14</v>
      </c>
      <c r="Q24" s="1">
        <f t="shared" si="6"/>
        <v>-107</v>
      </c>
      <c r="R24" s="11">
        <f t="shared" si="7"/>
        <v>-106.99999999999991</v>
      </c>
      <c r="S24" s="1"/>
    </row>
    <row r="25" spans="2:19" x14ac:dyDescent="0.25">
      <c r="B25" s="1" t="s">
        <v>42</v>
      </c>
      <c r="C25" s="1">
        <v>127</v>
      </c>
      <c r="D25" s="1">
        <v>151</v>
      </c>
      <c r="E25" s="1">
        <v>144</v>
      </c>
      <c r="F25" s="1">
        <v>137</v>
      </c>
      <c r="G25" s="1">
        <v>201</v>
      </c>
      <c r="H25" s="1">
        <v>51</v>
      </c>
      <c r="I25" s="1">
        <v>20</v>
      </c>
      <c r="J25" s="12">
        <f t="shared" si="0"/>
        <v>201.85555555555555</v>
      </c>
      <c r="K25" s="12">
        <f t="shared" si="1"/>
        <v>3.5230440578867759</v>
      </c>
      <c r="L25" s="1">
        <v>90</v>
      </c>
      <c r="M25" s="12">
        <f t="shared" si="2"/>
        <v>1.5707963267948966</v>
      </c>
      <c r="N25" s="1">
        <f t="shared" si="3"/>
        <v>1400</v>
      </c>
      <c r="O25" s="11">
        <f t="shared" si="4"/>
        <v>1400</v>
      </c>
      <c r="P25" s="11">
        <f t="shared" si="5"/>
        <v>8.5760391843603401E-14</v>
      </c>
      <c r="Q25" s="1">
        <f t="shared" si="6"/>
        <v>-17</v>
      </c>
      <c r="R25" s="11">
        <f t="shared" si="7"/>
        <v>-16.999999999999915</v>
      </c>
      <c r="S25" s="1"/>
    </row>
    <row r="26" spans="2:19" x14ac:dyDescent="0.25">
      <c r="B26" s="1" t="s">
        <v>43</v>
      </c>
      <c r="C26" s="1">
        <v>127</v>
      </c>
      <c r="D26" s="1">
        <v>241</v>
      </c>
      <c r="E26" s="1">
        <v>232</v>
      </c>
      <c r="F26" s="1">
        <v>222</v>
      </c>
      <c r="G26" s="1">
        <v>209</v>
      </c>
      <c r="H26" s="1">
        <v>25</v>
      </c>
      <c r="I26" s="1">
        <v>50</v>
      </c>
      <c r="J26" s="12">
        <f t="shared" si="0"/>
        <v>209.43055555555554</v>
      </c>
      <c r="K26" s="12">
        <f t="shared" si="1"/>
        <v>3.6552527487253466</v>
      </c>
      <c r="L26" s="1">
        <v>90</v>
      </c>
      <c r="M26" s="12">
        <f t="shared" si="2"/>
        <v>1.5707963267948966</v>
      </c>
      <c r="N26" s="1">
        <f t="shared" si="3"/>
        <v>1900</v>
      </c>
      <c r="O26" s="11">
        <f t="shared" si="4"/>
        <v>1900</v>
      </c>
      <c r="P26" s="11">
        <f t="shared" si="5"/>
        <v>1.163891032163189E-13</v>
      </c>
      <c r="Q26" s="1">
        <f t="shared" si="6"/>
        <v>-105</v>
      </c>
      <c r="R26" s="11">
        <f t="shared" si="7"/>
        <v>-104.99999999999989</v>
      </c>
      <c r="S26" s="1"/>
    </row>
    <row r="27" spans="2:19" x14ac:dyDescent="0.25">
      <c r="B27" s="1" t="s">
        <v>44</v>
      </c>
      <c r="C27" s="1">
        <v>127</v>
      </c>
      <c r="D27" s="1">
        <v>139</v>
      </c>
      <c r="E27" s="1">
        <v>130</v>
      </c>
      <c r="F27" s="1">
        <v>121</v>
      </c>
      <c r="G27" s="1">
        <v>211</v>
      </c>
      <c r="H27" s="1">
        <v>50</v>
      </c>
      <c r="I27" s="1">
        <v>0</v>
      </c>
      <c r="J27" s="12">
        <f t="shared" si="0"/>
        <v>211.83333333333334</v>
      </c>
      <c r="K27" s="12">
        <f t="shared" si="1"/>
        <v>3.6971891321413217</v>
      </c>
      <c r="L27" s="1">
        <v>90</v>
      </c>
      <c r="M27" s="12">
        <f t="shared" si="2"/>
        <v>1.5707963267948966</v>
      </c>
      <c r="N27" s="1">
        <f t="shared" si="3"/>
        <v>1800</v>
      </c>
      <c r="O27" s="11">
        <f t="shared" si="4"/>
        <v>1800</v>
      </c>
      <c r="P27" s="11">
        <f t="shared" si="5"/>
        <v>1.102633609417758E-13</v>
      </c>
      <c r="Q27" s="1">
        <f t="shared" si="6"/>
        <v>-3</v>
      </c>
      <c r="R27" s="11">
        <f t="shared" si="7"/>
        <v>-2.9999999999998899</v>
      </c>
      <c r="S27" s="1"/>
    </row>
    <row r="28" spans="2:19" x14ac:dyDescent="0.25">
      <c r="B28" s="1" t="s">
        <v>45</v>
      </c>
      <c r="C28" s="1">
        <v>127</v>
      </c>
      <c r="D28" s="1">
        <v>246</v>
      </c>
      <c r="E28" s="1">
        <v>235</v>
      </c>
      <c r="F28" s="1">
        <v>233</v>
      </c>
      <c r="G28" s="1">
        <v>214</v>
      </c>
      <c r="H28" s="1">
        <v>45</v>
      </c>
      <c r="I28" s="1">
        <v>50</v>
      </c>
      <c r="J28" s="12">
        <f t="shared" si="0"/>
        <v>214.76388888888889</v>
      </c>
      <c r="K28" s="12">
        <f t="shared" si="1"/>
        <v>3.7483369754983773</v>
      </c>
      <c r="L28" s="1">
        <v>90</v>
      </c>
      <c r="M28" s="12">
        <f t="shared" si="2"/>
        <v>1.5707963267948966</v>
      </c>
      <c r="N28" s="1">
        <f t="shared" si="3"/>
        <v>1300</v>
      </c>
      <c r="O28" s="11">
        <f t="shared" si="4"/>
        <v>1300</v>
      </c>
      <c r="P28" s="11">
        <f t="shared" si="5"/>
        <v>7.9634649569060301E-14</v>
      </c>
      <c r="Q28" s="1">
        <f t="shared" si="6"/>
        <v>-108</v>
      </c>
      <c r="R28" s="11">
        <f t="shared" si="7"/>
        <v>-107.99999999999991</v>
      </c>
      <c r="S28" s="1"/>
    </row>
    <row r="29" spans="2:19" x14ac:dyDescent="0.25">
      <c r="B29" s="1" t="s">
        <v>46</v>
      </c>
      <c r="C29" s="1">
        <v>127</v>
      </c>
      <c r="D29" s="1">
        <v>144</v>
      </c>
      <c r="E29" s="1">
        <v>133</v>
      </c>
      <c r="F29" s="1">
        <v>122</v>
      </c>
      <c r="G29" s="1">
        <v>215</v>
      </c>
      <c r="H29" s="1">
        <v>39</v>
      </c>
      <c r="I29" s="1">
        <v>40</v>
      </c>
      <c r="J29" s="12">
        <f t="shared" si="0"/>
        <v>215.66111111111113</v>
      </c>
      <c r="K29" s="12">
        <f t="shared" si="1"/>
        <v>3.7639964573982159</v>
      </c>
      <c r="L29" s="1">
        <v>90</v>
      </c>
      <c r="M29" s="12">
        <f t="shared" si="2"/>
        <v>1.5707963267948966</v>
      </c>
      <c r="N29" s="1">
        <f t="shared" si="3"/>
        <v>2200</v>
      </c>
      <c r="O29" s="11">
        <f t="shared" si="4"/>
        <v>2200</v>
      </c>
      <c r="P29" s="11">
        <f t="shared" si="5"/>
        <v>1.347663300399482E-13</v>
      </c>
      <c r="Q29" s="1">
        <f t="shared" si="6"/>
        <v>-6</v>
      </c>
      <c r="R29" s="11">
        <f t="shared" si="7"/>
        <v>-5.999999999999865</v>
      </c>
      <c r="S29" s="1"/>
    </row>
    <row r="30" spans="2:19" x14ac:dyDescent="0.25">
      <c r="D30" s="1"/>
      <c r="E30" s="1"/>
      <c r="M30" s="12"/>
      <c r="N30" s="1"/>
      <c r="O30" s="11"/>
      <c r="P30" s="11"/>
    </row>
    <row r="31" spans="2:19" x14ac:dyDescent="0.25">
      <c r="D31" s="1">
        <v>57.3</v>
      </c>
      <c r="E31" s="1">
        <f>SIN(D31)</f>
        <v>0.6826129366324043</v>
      </c>
      <c r="J31">
        <v>90</v>
      </c>
      <c r="L31">
        <f>SIN(J31)</f>
        <v>0.89399666360055785</v>
      </c>
    </row>
    <row r="32" spans="2:19" x14ac:dyDescent="0.25">
      <c r="D32">
        <f>D31*90</f>
        <v>5157</v>
      </c>
      <c r="E32">
        <f>SIN(D32)</f>
        <v>-0.9971392129043587</v>
      </c>
      <c r="I32">
        <f>J32*180/22*7</f>
        <v>89.963789625525891</v>
      </c>
      <c r="J32">
        <f>ASIN(L32)</f>
        <v>1.5707963267948966</v>
      </c>
      <c r="L32" s="1">
        <v>1</v>
      </c>
      <c r="M32" s="1"/>
    </row>
    <row r="33" spans="4:12" x14ac:dyDescent="0.25">
      <c r="D33">
        <f>573*3</f>
        <v>1719</v>
      </c>
      <c r="E33">
        <f>SIN(D33)</f>
        <v>-0.52167959500449712</v>
      </c>
      <c r="I33">
        <f>J31/180*22/7</f>
        <v>1.5714285714285714</v>
      </c>
      <c r="J33" t="e">
        <f>Asin</f>
        <v>#NAME?</v>
      </c>
      <c r="L33">
        <f>SIN(J32)</f>
        <v>1</v>
      </c>
    </row>
    <row r="34" spans="4:12" x14ac:dyDescent="0.25">
      <c r="D34">
        <f>180</f>
        <v>180</v>
      </c>
      <c r="E34">
        <f>SIN(D34)</f>
        <v>-0.80115263573383044</v>
      </c>
      <c r="I34">
        <f>SIN(I33)</f>
        <v>0.9999998001333682</v>
      </c>
      <c r="J34">
        <f>J32*2</f>
        <v>3.1415926535897931</v>
      </c>
      <c r="L34">
        <f>SIN(J34)</f>
        <v>1.22514845490862E-16</v>
      </c>
    </row>
  </sheetData>
  <mergeCells count="15">
    <mergeCell ref="G3:K3"/>
    <mergeCell ref="G2:M2"/>
    <mergeCell ref="L3:M3"/>
    <mergeCell ref="C2:C4"/>
    <mergeCell ref="N3:N4"/>
    <mergeCell ref="O3:O4"/>
    <mergeCell ref="P3:P4"/>
    <mergeCell ref="Q3:Q4"/>
    <mergeCell ref="R3:R4"/>
    <mergeCell ref="S2:S4"/>
    <mergeCell ref="D2:F2"/>
    <mergeCell ref="B2:B4"/>
    <mergeCell ref="D3:D4"/>
    <mergeCell ref="E3:E4"/>
    <mergeCell ref="F3:F4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(ShadoW)</dc:creator>
  <cp:lastModifiedBy>Anthony (ShadoW)</cp:lastModifiedBy>
  <dcterms:created xsi:type="dcterms:W3CDTF">2012-02-14T12:19:49Z</dcterms:created>
  <dcterms:modified xsi:type="dcterms:W3CDTF">2012-02-14T13:23:49Z</dcterms:modified>
</cp:coreProperties>
</file>